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3"/>
  </bookViews>
  <sheets>
    <sheet name="部门收支总表" sheetId="1" r:id="rId1"/>
    <sheet name="财政拨款明细表" sheetId="2" r:id="rId2"/>
    <sheet name="基本支出明细表" sheetId="3" r:id="rId3"/>
    <sheet name="三公经费预算表" sheetId="4" r:id="rId4"/>
  </sheets>
  <definedNames/>
  <calcPr fullCalcOnLoad="1"/>
</workbook>
</file>

<file path=xl/sharedStrings.xml><?xml version="1.0" encoding="utf-8"?>
<sst xmlns="http://schemas.openxmlformats.org/spreadsheetml/2006/main" count="164" uniqueCount="119">
  <si>
    <t xml:space="preserve"> 2016年部门收支预算总表</t>
  </si>
  <si>
    <t>单位名称：新华区执法局</t>
  </si>
  <si>
    <t>单位：万元</t>
  </si>
  <si>
    <t>收入</t>
  </si>
  <si>
    <t>支出</t>
  </si>
  <si>
    <t>项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</si>
  <si>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</si>
  <si>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</si>
  <si>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</si>
  <si>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</si>
  <si>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</si>
  <si>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</si>
  <si>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</si>
  <si>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</si>
  <si>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</si>
  <si>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</si>
  <si>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</si>
  <si>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</si>
  <si>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事业收入(不含教育收入)</t>
  </si>
  <si>
    <t>国有资源(资产)有偿使用收入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</si>
  <si>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</si>
  <si>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</si>
  <si>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</si>
  <si>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</si>
  <si>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</si>
  <si>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</si>
  <si>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</si>
  <si>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1、工资福利支出</t>
  </si>
  <si>
    <t>三、专项收入</t>
  </si>
  <si>
    <t>2、商品服务支出</t>
  </si>
  <si>
    <t>四、专户管理的教育收费彩票发行费</t>
  </si>
  <si>
    <t>3、对个人和家庭的补助</t>
  </si>
  <si>
    <t>五、政府性基金收入</t>
  </si>
  <si>
    <t>二、项目支出</t>
  </si>
  <si>
    <t>六、事业收入(不含教育收入)</t>
  </si>
  <si>
    <t>1、基本建设支出</t>
  </si>
  <si>
    <t>七、国有资源(资产)有偿使用收入</t>
  </si>
  <si>
    <t>2、事业发展专项支出</t>
  </si>
  <si>
    <t>八、经营收入</t>
  </si>
  <si>
    <t>3、专项业务支出</t>
  </si>
  <si>
    <t>九、其他收入</t>
  </si>
  <si>
    <t>4、经济发展支出</t>
  </si>
  <si>
    <t xml:space="preserve">  非本级财政收入</t>
  </si>
  <si>
    <t>5、债务项目支出</t>
  </si>
  <si>
    <t xml:space="preserve">  消化单位原有账户资金</t>
  </si>
  <si>
    <t>6、其他各项支出</t>
  </si>
  <si>
    <t xml:space="preserve">  其他收入</t>
  </si>
  <si>
    <t>本年收入小计</t>
  </si>
  <si>
    <t>加：部门预算结转资金</t>
  </si>
  <si>
    <t xml:space="preserve">    用事业单位基金弥补收支差额</t>
  </si>
  <si>
    <t>收入合计</t>
  </si>
  <si>
    <t>支出合计</t>
  </si>
  <si>
    <t>2016年部门财政拨款明细表</t>
  </si>
  <si>
    <t>科目编码</t>
  </si>
  <si>
    <t>单位编码</t>
  </si>
  <si>
    <t>科目名称（单位名称）</t>
  </si>
  <si>
    <t>基本支出</t>
  </si>
  <si>
    <t>项目支出</t>
  </si>
  <si>
    <t>类</t>
  </si>
  <si>
    <t>款</t>
  </si>
  <si>
    <t>项</t>
  </si>
  <si>
    <t>工资福利及对个人和家庭补助支出</t>
  </si>
  <si>
    <t xml:space="preserve">商品和服务支出 </t>
  </si>
  <si>
    <t>**</t>
  </si>
  <si>
    <t>新华区执法局</t>
  </si>
  <si>
    <t>社会保障和就业支出</t>
  </si>
  <si>
    <t>03</t>
  </si>
  <si>
    <t>财政对社会保险基金的补助</t>
  </si>
  <si>
    <t>04</t>
  </si>
  <si>
    <t>财政对工伤保险基金的补助</t>
  </si>
  <si>
    <t>05</t>
  </si>
  <si>
    <t>财政对生育保险基金的补助</t>
  </si>
  <si>
    <t>行政事业单位离退休</t>
  </si>
  <si>
    <t>02</t>
  </si>
  <si>
    <t>事业单位离退休</t>
  </si>
  <si>
    <t>医疗卫生与计划生育支出</t>
  </si>
  <si>
    <t>医疗保障</t>
  </si>
  <si>
    <t>事业单位医疗</t>
  </si>
  <si>
    <t>城乡社区支出</t>
  </si>
  <si>
    <t>01</t>
  </si>
  <si>
    <t>城乡社区环境卫生</t>
  </si>
  <si>
    <t>行政运行</t>
  </si>
  <si>
    <t>一般行政管理事务</t>
  </si>
  <si>
    <t>城管执法</t>
  </si>
  <si>
    <t>住房保障支出</t>
  </si>
  <si>
    <t>住房改革支出</t>
  </si>
  <si>
    <t>住房公积金</t>
  </si>
  <si>
    <t>部门2016年基本支出明细表</t>
  </si>
  <si>
    <t>单位名称：新华区城管执法局</t>
  </si>
  <si>
    <t>科目名称</t>
  </si>
  <si>
    <t>总计</t>
  </si>
  <si>
    <t>事业收入（不含教育收入）</t>
  </si>
  <si>
    <t>部门财政性基金结转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</si>
  <si>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</si>
  <si>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</si>
  <si>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</si>
  <si>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</si>
  <si>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</si>
  <si>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</si>
  <si>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</si>
  <si>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</si>
  <si>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</si>
  <si>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工会经费</t>
  </si>
  <si>
    <t>对个人和家庭的补助</t>
  </si>
  <si>
    <t xml:space="preserve">  离休费</t>
  </si>
  <si>
    <t xml:space="preserve">  退休费</t>
  </si>
  <si>
    <t xml:space="preserve">  住房公积金</t>
  </si>
  <si>
    <t xml:space="preserve">  其他对个人和家庭的补助支出</t>
  </si>
  <si>
    <t>2016年财政拨款“三公经费”预算表</t>
  </si>
  <si>
    <t>项目</t>
  </si>
  <si>
    <t>2016年财政拨款预算安排数</t>
  </si>
  <si>
    <t>上年财政拨款预算安排数</t>
  </si>
  <si>
    <t>较上年预算增长%</t>
  </si>
  <si>
    <t>备注</t>
  </si>
  <si>
    <t>“三公经费”合计</t>
  </si>
  <si>
    <t>因公出国（境）费用</t>
  </si>
  <si>
    <t>公务接待费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</si>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</sst>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);[Red]\(#,##0.00\)"/>
    <numFmt numFmtId="181" formatCode="0.00_ "/>
    <numFmt numFmtId="182" formatCode="00"/>
    <numFmt numFmtId="183" formatCode="0_ "/>
    <numFmt numFmtId="184" formatCode="0.00_);[Red]\(0.00\)"/>
  </numFmts>
  <fonts count="30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10"/>
      <name val="宋体"/>
      <family val="0"/>
    </font>
    <font>
      <i/>
      <sz val="10"/>
      <color indexed="23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sz val="10"/>
      <color indexed="9"/>
      <name val="宋体"/>
      <family val="0"/>
    </font>
    <font>
      <b/>
      <sz val="10"/>
      <color indexed="63"/>
      <name val="宋体"/>
      <family val="0"/>
    </font>
    <font>
      <b/>
      <sz val="15"/>
      <color indexed="56"/>
      <name val="宋体"/>
      <family val="0"/>
    </font>
    <font>
      <b/>
      <sz val="10"/>
      <color indexed="8"/>
      <name val="宋体"/>
      <family val="0"/>
    </font>
    <font>
      <b/>
      <sz val="18"/>
      <color indexed="56"/>
      <name val="宋体"/>
      <family val="0"/>
    </font>
    <font>
      <sz val="10"/>
      <color indexed="60"/>
      <name val="宋体"/>
      <family val="0"/>
    </font>
    <font>
      <sz val="10"/>
      <color indexed="62"/>
      <name val="宋体"/>
      <family val="0"/>
    </font>
    <font>
      <b/>
      <sz val="10"/>
      <color indexed="52"/>
      <name val="宋体"/>
      <family val="0"/>
    </font>
    <font>
      <sz val="10"/>
      <color indexed="52"/>
      <name val="宋体"/>
      <family val="0"/>
    </font>
    <font>
      <sz val="12"/>
      <name val="宋体"/>
      <family val="0"/>
    </font>
    <font>
      <sz val="10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23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80" fontId="2" fillId="0" borderId="0" xfId="0" applyNumberFormat="1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181" fontId="0" fillId="0" borderId="13" xfId="0" applyNumberFormat="1" applyFont="1" applyFill="1" applyBorder="1" applyAlignment="1">
      <alignment horizontal="center" vertical="center" wrapText="1"/>
    </xf>
    <xf numFmtId="181" fontId="0" fillId="0" borderId="14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181" fontId="0" fillId="0" borderId="15" xfId="0" applyNumberFormat="1" applyFont="1" applyFill="1" applyBorder="1" applyAlignment="1">
      <alignment horizontal="center" vertical="center" wrapText="1"/>
    </xf>
    <xf numFmtId="181" fontId="0" fillId="0" borderId="16" xfId="0" applyNumberFormat="1" applyFont="1" applyFill="1" applyBorder="1" applyAlignment="1">
      <alignment horizontal="center" vertical="center" wrapText="1"/>
    </xf>
    <xf numFmtId="181" fontId="0" fillId="0" borderId="17" xfId="0" applyNumberFormat="1" applyFont="1" applyFill="1" applyBorder="1" applyAlignment="1">
      <alignment horizontal="center" vertical="center" wrapText="1"/>
    </xf>
    <xf numFmtId="181" fontId="0" fillId="0" borderId="18" xfId="0" applyNumberFormat="1" applyFont="1" applyFill="1" applyBorder="1" applyAlignment="1">
      <alignment horizontal="center" vertical="center" wrapText="1"/>
    </xf>
    <xf numFmtId="181" fontId="0" fillId="0" borderId="19" xfId="0" applyNumberFormat="1" applyFont="1" applyFill="1" applyBorder="1" applyAlignment="1">
      <alignment horizontal="center" vertical="center" wrapText="1"/>
    </xf>
    <xf numFmtId="181" fontId="0" fillId="0" borderId="20" xfId="0" applyNumberFormat="1" applyFont="1" applyFill="1" applyBorder="1" applyAlignment="1">
      <alignment horizontal="center" vertical="center" wrapText="1"/>
    </xf>
    <xf numFmtId="181" fontId="0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NumberFormat="1" applyFont="1" applyBorder="1" applyAlignment="1">
      <alignment vertical="center" wrapText="1"/>
      <protection/>
    </xf>
    <xf numFmtId="0" fontId="3" fillId="24" borderId="10" xfId="40" applyNumberFormat="1" applyFont="1" applyFill="1" applyBorder="1" applyAlignment="1">
      <alignment vertical="center" wrapText="1"/>
      <protection/>
    </xf>
    <xf numFmtId="0" fontId="3" fillId="24" borderId="10" xfId="42" applyFont="1" applyFill="1" applyBorder="1" applyAlignment="1" applyProtection="1">
      <alignment horizontal="center" vertical="center" wrapText="1"/>
      <protection locked="0"/>
    </xf>
    <xf numFmtId="183" fontId="3" fillId="24" borderId="10" xfId="42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3" fillId="24" borderId="10" xfId="4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184" fontId="0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4" fontId="4" fillId="0" borderId="0" xfId="0" applyNumberFormat="1" applyFont="1" applyFill="1" applyAlignment="1" applyProtection="1">
      <alignment horizontal="centerContinuous" vertical="center"/>
      <protection/>
    </xf>
    <xf numFmtId="184" fontId="9" fillId="0" borderId="0" xfId="0" applyNumberFormat="1" applyFont="1" applyFill="1" applyAlignment="1" applyProtection="1">
      <alignment horizontal="centerContinuous" vertical="center"/>
      <protection/>
    </xf>
    <xf numFmtId="184" fontId="3" fillId="0" borderId="0" xfId="0" applyNumberFormat="1" applyFont="1" applyFill="1" applyAlignment="1" applyProtection="1">
      <alignment vertical="center"/>
      <protection/>
    </xf>
    <xf numFmtId="184" fontId="3" fillId="0" borderId="17" xfId="0" applyNumberFormat="1" applyFont="1" applyFill="1" applyBorder="1" applyAlignment="1">
      <alignment horizontal="centerContinuous" vertical="center" wrapText="1"/>
    </xf>
    <xf numFmtId="184" fontId="3" fillId="0" borderId="21" xfId="0" applyNumberFormat="1" applyFont="1" applyFill="1" applyBorder="1" applyAlignment="1">
      <alignment horizontal="centerContinuous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184" fontId="0" fillId="0" borderId="12" xfId="0" applyNumberFormat="1" applyFont="1" applyFill="1" applyBorder="1" applyAlignment="1">
      <alignment horizontal="center" vertical="center" wrapText="1"/>
    </xf>
    <xf numFmtId="184" fontId="3" fillId="0" borderId="20" xfId="0" applyNumberFormat="1" applyFont="1" applyFill="1" applyBorder="1" applyAlignment="1">
      <alignment horizontal="center" vertical="center" wrapText="1"/>
    </xf>
    <xf numFmtId="184" fontId="3" fillId="0" borderId="15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left" vertical="center" wrapText="1"/>
    </xf>
    <xf numFmtId="184" fontId="3" fillId="0" borderId="11" xfId="0" applyNumberFormat="1" applyFont="1" applyFill="1" applyBorder="1" applyAlignment="1">
      <alignment horizontal="right" vertical="center" wrapText="1"/>
    </xf>
    <xf numFmtId="184" fontId="3" fillId="0" borderId="11" xfId="0" applyNumberFormat="1" applyFont="1" applyFill="1" applyBorder="1" applyAlignment="1">
      <alignment vertical="center" wrapText="1"/>
    </xf>
    <xf numFmtId="184" fontId="3" fillId="0" borderId="13" xfId="0" applyNumberFormat="1" applyFont="1" applyFill="1" applyBorder="1" applyAlignment="1">
      <alignment vertical="center" wrapText="1"/>
    </xf>
    <xf numFmtId="184" fontId="3" fillId="0" borderId="17" xfId="0" applyNumberFormat="1" applyFont="1" applyFill="1" applyBorder="1" applyAlignment="1">
      <alignment vertical="center" wrapText="1"/>
    </xf>
    <xf numFmtId="184" fontId="3" fillId="0" borderId="16" xfId="0" applyNumberFormat="1" applyFont="1" applyFill="1" applyBorder="1" applyAlignment="1">
      <alignment vertical="center" wrapText="1"/>
    </xf>
    <xf numFmtId="184" fontId="3" fillId="0" borderId="14" xfId="0" applyNumberFormat="1" applyFont="1" applyFill="1" applyBorder="1" applyAlignment="1">
      <alignment vertical="center" wrapText="1"/>
    </xf>
    <xf numFmtId="184" fontId="0" fillId="0" borderId="11" xfId="0" applyNumberFormat="1" applyFont="1" applyFill="1" applyBorder="1" applyAlignment="1">
      <alignment horizontal="left" vertical="center" wrapText="1"/>
    </xf>
    <xf numFmtId="184" fontId="3" fillId="0" borderId="11" xfId="0" applyNumberFormat="1" applyFont="1" applyFill="1" applyBorder="1" applyAlignment="1">
      <alignment horizontal="right" wrapText="1"/>
    </xf>
    <xf numFmtId="184" fontId="3" fillId="0" borderId="12" xfId="0" applyNumberFormat="1" applyFont="1" applyFill="1" applyBorder="1" applyAlignment="1">
      <alignment vertical="center" wrapText="1"/>
    </xf>
    <xf numFmtId="184" fontId="3" fillId="0" borderId="13" xfId="0" applyNumberFormat="1" applyFont="1" applyFill="1" applyBorder="1" applyAlignment="1">
      <alignment horizontal="right" vertical="center" wrapText="1"/>
    </xf>
    <xf numFmtId="184" fontId="3" fillId="0" borderId="14" xfId="0" applyNumberFormat="1" applyFont="1" applyFill="1" applyBorder="1" applyAlignment="1">
      <alignment horizontal="left" vertical="center" wrapText="1"/>
    </xf>
    <xf numFmtId="184" fontId="3" fillId="0" borderId="12" xfId="0" applyNumberFormat="1" applyFont="1" applyFill="1" applyBorder="1" applyAlignment="1">
      <alignment horizontal="right" vertical="center" wrapText="1"/>
    </xf>
    <xf numFmtId="184" fontId="3" fillId="0" borderId="21" xfId="0" applyNumberFormat="1" applyFont="1" applyFill="1" applyBorder="1" applyAlignment="1">
      <alignment vertical="center" wrapText="1"/>
    </xf>
    <xf numFmtId="184" fontId="3" fillId="0" borderId="19" xfId="0" applyNumberFormat="1" applyFont="1" applyFill="1" applyBorder="1" applyAlignment="1">
      <alignment vertical="center" wrapText="1"/>
    </xf>
    <xf numFmtId="184" fontId="3" fillId="0" borderId="18" xfId="0" applyNumberFormat="1" applyFont="1" applyFill="1" applyBorder="1" applyAlignment="1">
      <alignment vertical="center" wrapText="1"/>
    </xf>
    <xf numFmtId="184" fontId="3" fillId="0" borderId="11" xfId="0" applyNumberFormat="1" applyFont="1" applyFill="1" applyBorder="1" applyAlignment="1">
      <alignment wrapText="1"/>
    </xf>
    <xf numFmtId="184" fontId="3" fillId="0" borderId="0" xfId="0" applyNumberFormat="1" applyFont="1" applyFill="1" applyAlignment="1" applyProtection="1">
      <alignment horizontal="right" vertical="center"/>
      <protection/>
    </xf>
    <xf numFmtId="184" fontId="3" fillId="0" borderId="16" xfId="0" applyNumberFormat="1" applyFont="1" applyFill="1" applyBorder="1" applyAlignment="1">
      <alignment horizontal="centerContinuous" vertical="center" wrapText="1"/>
    </xf>
    <xf numFmtId="184" fontId="3" fillId="0" borderId="17" xfId="0" applyNumberFormat="1" applyFont="1" applyFill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center" vertical="center" wrapText="1"/>
    </xf>
    <xf numFmtId="184" fontId="3" fillId="0" borderId="18" xfId="0" applyNumberFormat="1" applyFont="1" applyFill="1" applyBorder="1" applyAlignment="1">
      <alignment horizontal="center" vertical="center" wrapText="1"/>
    </xf>
    <xf numFmtId="184" fontId="3" fillId="0" borderId="13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184" fontId="0" fillId="0" borderId="13" xfId="0" applyNumberFormat="1" applyFont="1" applyFill="1" applyBorder="1" applyAlignment="1">
      <alignment horizontal="center" vertical="center" wrapText="1"/>
    </xf>
    <xf numFmtId="184" fontId="0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2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6" xfId="40"/>
    <cellStyle name="常规_Sheet1 29" xfId="41"/>
    <cellStyle name="常规_Sheet1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zoomScalePageLayoutView="0" workbookViewId="0" topLeftCell="A1">
      <selection activeCell="B32" sqref="B32:B34"/>
    </sheetView>
  </sheetViews>
  <sheetFormatPr defaultColWidth="9.16015625" defaultRowHeight="12.75" customHeight="1"/>
  <cols>
    <col min="1" max="1" width="35.33203125" style="49" customWidth="1"/>
    <col min="2" max="2" width="11" style="50" customWidth="1"/>
    <col min="3" max="3" width="24.66015625" style="49" customWidth="1"/>
    <col min="4" max="4" width="11.33203125" style="49" customWidth="1"/>
    <col min="5" max="5" width="9" style="49" customWidth="1"/>
    <col min="6" max="6" width="7.66015625" style="49" customWidth="1"/>
    <col min="7" max="7" width="11.33203125" style="49" customWidth="1"/>
    <col min="8" max="8" width="11.83203125" style="50" customWidth="1"/>
    <col min="9" max="9" width="11.5" style="49" customWidth="1"/>
    <col min="10" max="10" width="11.5" style="49" bestFit="1" customWidth="1"/>
    <col min="11" max="11" width="10" style="49" customWidth="1"/>
    <col min="12" max="12" width="9.66015625" style="49" customWidth="1"/>
    <col min="13" max="13" width="9.5" style="49" customWidth="1"/>
    <col min="14" max="14" width="10.16015625" style="49" customWidth="1"/>
    <col min="15" max="15" width="6.33203125" style="49" customWidth="1"/>
    <col min="16" max="16" width="6.83203125" style="49" customWidth="1"/>
    <col min="17" max="17" width="7.66015625" style="49" customWidth="1"/>
    <col min="18" max="18" width="9.5" style="49" customWidth="1"/>
    <col min="19" max="16384" width="9.16015625" style="49" customWidth="1"/>
  </cols>
  <sheetData>
    <row r="1" spans="1:18" ht="26.25" customHeight="1">
      <c r="A1" s="51" t="s">
        <v>0</v>
      </c>
      <c r="B1" s="52"/>
      <c r="C1" s="52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12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77" t="s">
        <v>2</v>
      </c>
    </row>
    <row r="3" spans="1:18" ht="16.5" customHeight="1">
      <c r="A3" s="79" t="s">
        <v>3</v>
      </c>
      <c r="B3" s="80"/>
      <c r="C3" s="54" t="s">
        <v>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78"/>
    </row>
    <row r="4" spans="1:18" ht="26.25" customHeight="1">
      <c r="A4" s="82" t="s">
        <v>5</v>
      </c>
      <c r="B4" s="82" t="s">
        <v>6</v>
      </c>
      <c r="C4" s="82" t="s">
        <v>7</v>
      </c>
      <c r="D4" s="84" t="s">
        <v>8</v>
      </c>
      <c r="E4" s="84" t="s">
        <v>9</v>
      </c>
      <c r="F4" s="82" t="s">
        <v>10</v>
      </c>
      <c r="G4" s="79" t="s">
        <v>11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0"/>
    </row>
    <row r="5" spans="1:18" ht="48" customHeight="1">
      <c r="A5" s="83"/>
      <c r="B5" s="83"/>
      <c r="C5" s="83"/>
      <c r="D5" s="85"/>
      <c r="E5" s="85"/>
      <c r="F5" s="83"/>
      <c r="G5" s="58" t="s">
        <v>12</v>
      </c>
      <c r="H5" s="59" t="s">
        <v>13</v>
      </c>
      <c r="I5" s="56" t="s">
        <v>14</v>
      </c>
      <c r="J5" s="56" t="s">
        <v>15</v>
      </c>
      <c r="K5" s="57" t="s">
        <v>16</v>
      </c>
      <c r="L5" s="57" t="s">
        <v>17</v>
      </c>
      <c r="M5" s="57" t="s">
        <v>18</v>
      </c>
      <c r="N5" s="57" t="s">
        <v>19</v>
      </c>
      <c r="O5" s="57" t="s">
        <v>20</v>
      </c>
      <c r="P5" s="57" t="s">
        <v>21</v>
      </c>
      <c r="Q5" s="56" t="s">
        <v>22</v>
      </c>
      <c r="R5" s="56" t="s">
        <v>23</v>
      </c>
    </row>
    <row r="6" spans="1:18" ht="20.25" customHeight="1">
      <c r="A6" s="60" t="s">
        <v>24</v>
      </c>
      <c r="B6" s="61">
        <f>H23</f>
        <v>2493.46</v>
      </c>
      <c r="C6" s="60" t="s">
        <v>25</v>
      </c>
      <c r="D6" s="62">
        <f aca="true" t="shared" si="0" ref="D6:D22">E6+F6+G6</f>
        <v>2326.66</v>
      </c>
      <c r="E6" s="63">
        <f>E7+E8+E9</f>
        <v>0</v>
      </c>
      <c r="F6" s="63">
        <f>F7+F8+F9</f>
        <v>0</v>
      </c>
      <c r="G6" s="62">
        <f aca="true" t="shared" si="1" ref="G6:G14">SUM(H6:R6)</f>
        <v>2326.66</v>
      </c>
      <c r="H6" s="62">
        <f aca="true" t="shared" si="2" ref="H6:R6">H7+H8+H9</f>
        <v>2326.66</v>
      </c>
      <c r="I6" s="63">
        <f t="shared" si="2"/>
        <v>0</v>
      </c>
      <c r="J6" s="63">
        <f t="shared" si="2"/>
        <v>0</v>
      </c>
      <c r="K6" s="63">
        <f t="shared" si="2"/>
        <v>0</v>
      </c>
      <c r="L6" s="63">
        <f t="shared" si="2"/>
        <v>0</v>
      </c>
      <c r="M6" s="62">
        <f t="shared" si="2"/>
        <v>0</v>
      </c>
      <c r="N6" s="63">
        <f t="shared" si="2"/>
        <v>0</v>
      </c>
      <c r="O6" s="62">
        <f t="shared" si="2"/>
        <v>0</v>
      </c>
      <c r="P6" s="62">
        <f t="shared" si="2"/>
        <v>0</v>
      </c>
      <c r="Q6" s="62">
        <f t="shared" si="2"/>
        <v>0</v>
      </c>
      <c r="R6" s="63">
        <f t="shared" si="2"/>
        <v>0</v>
      </c>
    </row>
    <row r="7" spans="1:18" ht="24" customHeight="1">
      <c r="A7" s="60" t="s">
        <v>26</v>
      </c>
      <c r="B7" s="61">
        <f>I23</f>
        <v>32</v>
      </c>
      <c r="C7" s="60" t="s">
        <v>27</v>
      </c>
      <c r="D7" s="64">
        <f t="shared" si="0"/>
        <v>2096.81</v>
      </c>
      <c r="E7" s="63"/>
      <c r="F7" s="65"/>
      <c r="G7" s="66">
        <f t="shared" si="1"/>
        <v>2096.81</v>
      </c>
      <c r="H7" s="64">
        <v>2096.81</v>
      </c>
      <c r="I7" s="63">
        <v>0</v>
      </c>
      <c r="J7" s="73">
        <v>0</v>
      </c>
      <c r="K7" s="74"/>
      <c r="L7" s="63">
        <v>0</v>
      </c>
      <c r="M7" s="75"/>
      <c r="N7" s="63">
        <v>0</v>
      </c>
      <c r="O7" s="66"/>
      <c r="P7" s="62"/>
      <c r="Q7" s="64">
        <v>0</v>
      </c>
      <c r="R7" s="63">
        <v>0</v>
      </c>
    </row>
    <row r="8" spans="1:18" ht="20.25" customHeight="1">
      <c r="A8" s="60" t="s">
        <v>28</v>
      </c>
      <c r="B8" s="61">
        <f>J23</f>
        <v>0</v>
      </c>
      <c r="C8" s="62" t="s">
        <v>29</v>
      </c>
      <c r="D8" s="64">
        <f t="shared" si="0"/>
        <v>75.74</v>
      </c>
      <c r="E8" s="63"/>
      <c r="F8" s="65"/>
      <c r="G8" s="66">
        <f t="shared" si="1"/>
        <v>75.74</v>
      </c>
      <c r="H8" s="64">
        <v>75.74</v>
      </c>
      <c r="I8" s="63">
        <v>0</v>
      </c>
      <c r="J8" s="73">
        <v>0</v>
      </c>
      <c r="K8" s="74"/>
      <c r="L8" s="63">
        <v>0</v>
      </c>
      <c r="M8" s="75"/>
      <c r="N8" s="63">
        <v>0</v>
      </c>
      <c r="O8" s="66"/>
      <c r="P8" s="62"/>
      <c r="Q8" s="64">
        <v>0</v>
      </c>
      <c r="R8" s="63">
        <v>0</v>
      </c>
    </row>
    <row r="9" spans="1:18" ht="20.25" customHeight="1">
      <c r="A9" s="67" t="s">
        <v>30</v>
      </c>
      <c r="B9" s="68">
        <f>K23</f>
        <v>0</v>
      </c>
      <c r="C9" s="62" t="s">
        <v>31</v>
      </c>
      <c r="D9" s="64">
        <f t="shared" si="0"/>
        <v>154.11</v>
      </c>
      <c r="E9" s="62"/>
      <c r="F9" s="66"/>
      <c r="G9" s="66">
        <f t="shared" si="1"/>
        <v>154.11</v>
      </c>
      <c r="H9" s="64">
        <v>154.11</v>
      </c>
      <c r="I9" s="62">
        <v>0</v>
      </c>
      <c r="J9" s="75">
        <v>0</v>
      </c>
      <c r="K9" s="64"/>
      <c r="L9" s="62">
        <v>0</v>
      </c>
      <c r="M9" s="75"/>
      <c r="N9" s="62">
        <v>0</v>
      </c>
      <c r="O9" s="66"/>
      <c r="P9" s="62"/>
      <c r="Q9" s="64">
        <v>0</v>
      </c>
      <c r="R9" s="62">
        <v>0</v>
      </c>
    </row>
    <row r="10" spans="1:18" ht="20.25" customHeight="1">
      <c r="A10" s="60" t="s">
        <v>32</v>
      </c>
      <c r="B10" s="61">
        <f>L23</f>
        <v>0</v>
      </c>
      <c r="C10" s="62" t="s">
        <v>33</v>
      </c>
      <c r="D10" s="62">
        <f t="shared" si="0"/>
        <v>228.8</v>
      </c>
      <c r="E10" s="69">
        <f>E11+E12+E13+E14+E15+E16</f>
        <v>0</v>
      </c>
      <c r="F10" s="69">
        <f>F11+F12+F13+F14+F15+F16</f>
        <v>0</v>
      </c>
      <c r="G10" s="62">
        <f t="shared" si="1"/>
        <v>228.8</v>
      </c>
      <c r="H10" s="62">
        <f aca="true" t="shared" si="3" ref="H10:R10">H11+H12+H13+H14+H15+H16</f>
        <v>166.8</v>
      </c>
      <c r="I10" s="69">
        <f t="shared" si="3"/>
        <v>32</v>
      </c>
      <c r="J10" s="69">
        <f t="shared" si="3"/>
        <v>0</v>
      </c>
      <c r="K10" s="69">
        <f t="shared" si="3"/>
        <v>0</v>
      </c>
      <c r="L10" s="69">
        <f t="shared" si="3"/>
        <v>0</v>
      </c>
      <c r="M10" s="62">
        <f t="shared" si="3"/>
        <v>0</v>
      </c>
      <c r="N10" s="69">
        <f t="shared" si="3"/>
        <v>0</v>
      </c>
      <c r="O10" s="62">
        <f t="shared" si="3"/>
        <v>0</v>
      </c>
      <c r="P10" s="62">
        <f t="shared" si="3"/>
        <v>0</v>
      </c>
      <c r="Q10" s="62">
        <f t="shared" si="3"/>
        <v>0</v>
      </c>
      <c r="R10" s="69">
        <f t="shared" si="3"/>
        <v>30</v>
      </c>
    </row>
    <row r="11" spans="1:18" ht="20.25" customHeight="1">
      <c r="A11" s="60" t="s">
        <v>34</v>
      </c>
      <c r="B11" s="61">
        <f>K23</f>
        <v>0</v>
      </c>
      <c r="C11" s="60" t="s">
        <v>35</v>
      </c>
      <c r="D11" s="62">
        <f t="shared" si="0"/>
        <v>0</v>
      </c>
      <c r="E11" s="62"/>
      <c r="F11" s="62"/>
      <c r="G11" s="62">
        <f t="shared" si="1"/>
        <v>0</v>
      </c>
      <c r="H11" s="62"/>
      <c r="I11" s="62">
        <v>0</v>
      </c>
      <c r="J11" s="62"/>
      <c r="K11" s="62"/>
      <c r="L11" s="62"/>
      <c r="M11" s="62"/>
      <c r="N11" s="62"/>
      <c r="O11" s="62"/>
      <c r="P11" s="62"/>
      <c r="Q11" s="62">
        <v>0</v>
      </c>
      <c r="R11" s="62">
        <v>0</v>
      </c>
    </row>
    <row r="12" spans="1:18" ht="20.25" customHeight="1">
      <c r="A12" s="60" t="s">
        <v>36</v>
      </c>
      <c r="B12" s="61">
        <f>N23</f>
        <v>0</v>
      </c>
      <c r="C12" s="60" t="s">
        <v>37</v>
      </c>
      <c r="D12" s="62">
        <f t="shared" si="0"/>
        <v>228.8</v>
      </c>
      <c r="E12" s="63"/>
      <c r="F12" s="63"/>
      <c r="G12" s="62">
        <f t="shared" si="1"/>
        <v>228.8</v>
      </c>
      <c r="H12" s="62">
        <v>166.8</v>
      </c>
      <c r="I12" s="63">
        <v>32</v>
      </c>
      <c r="J12" s="63"/>
      <c r="K12" s="63"/>
      <c r="L12" s="63"/>
      <c r="M12" s="62"/>
      <c r="N12" s="63"/>
      <c r="O12" s="62"/>
      <c r="P12" s="62"/>
      <c r="Q12" s="62">
        <v>0</v>
      </c>
      <c r="R12" s="63">
        <v>30</v>
      </c>
    </row>
    <row r="13" spans="1:18" ht="20.25" customHeight="1">
      <c r="A13" s="60" t="s">
        <v>38</v>
      </c>
      <c r="B13" s="61">
        <f>O23</f>
        <v>0</v>
      </c>
      <c r="C13" s="60" t="s">
        <v>39</v>
      </c>
      <c r="D13" s="64">
        <f t="shared" si="0"/>
        <v>0</v>
      </c>
      <c r="E13" s="62"/>
      <c r="F13" s="66"/>
      <c r="G13" s="62">
        <f t="shared" si="1"/>
        <v>0</v>
      </c>
      <c r="H13" s="64"/>
      <c r="I13" s="62">
        <v>0</v>
      </c>
      <c r="J13" s="75">
        <v>0</v>
      </c>
      <c r="K13" s="64"/>
      <c r="L13" s="62">
        <v>0</v>
      </c>
      <c r="M13" s="75"/>
      <c r="N13" s="62">
        <v>0</v>
      </c>
      <c r="O13" s="66"/>
      <c r="P13" s="62"/>
      <c r="Q13" s="64">
        <v>0</v>
      </c>
      <c r="R13" s="62">
        <v>0</v>
      </c>
    </row>
    <row r="14" spans="1:18" ht="20.25" customHeight="1">
      <c r="A14" s="67" t="s">
        <v>40</v>
      </c>
      <c r="B14" s="61">
        <f>R23</f>
        <v>30</v>
      </c>
      <c r="C14" s="60" t="s">
        <v>41</v>
      </c>
      <c r="D14" s="62">
        <f t="shared" si="0"/>
        <v>0</v>
      </c>
      <c r="E14" s="69"/>
      <c r="F14" s="69"/>
      <c r="G14" s="62">
        <f t="shared" si="1"/>
        <v>0</v>
      </c>
      <c r="H14" s="62"/>
      <c r="I14" s="69">
        <v>0</v>
      </c>
      <c r="J14" s="69"/>
      <c r="K14" s="69"/>
      <c r="L14" s="69"/>
      <c r="M14" s="62"/>
      <c r="N14" s="69"/>
      <c r="O14" s="62"/>
      <c r="P14" s="62"/>
      <c r="Q14" s="62">
        <v>0</v>
      </c>
      <c r="R14" s="69">
        <v>0</v>
      </c>
    </row>
    <row r="15" spans="1:18" ht="20.25" customHeight="1">
      <c r="A15" s="67" t="s">
        <v>42</v>
      </c>
      <c r="B15" s="61"/>
      <c r="C15" s="60" t="s">
        <v>43</v>
      </c>
      <c r="D15" s="62">
        <f t="shared" si="0"/>
        <v>0</v>
      </c>
      <c r="E15" s="62"/>
      <c r="F15" s="62"/>
      <c r="G15" s="62"/>
      <c r="H15" s="62"/>
      <c r="I15" s="62">
        <v>0</v>
      </c>
      <c r="J15" s="62"/>
      <c r="K15" s="62"/>
      <c r="L15" s="62"/>
      <c r="M15" s="62"/>
      <c r="N15" s="62"/>
      <c r="O15" s="62"/>
      <c r="P15" s="62"/>
      <c r="Q15" s="62">
        <v>0</v>
      </c>
      <c r="R15" s="62">
        <v>0</v>
      </c>
    </row>
    <row r="16" spans="1:18" ht="20.25" customHeight="1">
      <c r="A16" s="60" t="s">
        <v>44</v>
      </c>
      <c r="B16" s="61"/>
      <c r="C16" s="60" t="s">
        <v>45</v>
      </c>
      <c r="D16" s="62">
        <f t="shared" si="0"/>
        <v>0</v>
      </c>
      <c r="E16" s="62"/>
      <c r="F16" s="62"/>
      <c r="G16" s="62"/>
      <c r="H16" s="62"/>
      <c r="I16" s="62">
        <v>0</v>
      </c>
      <c r="J16" s="62"/>
      <c r="K16" s="62"/>
      <c r="L16" s="62"/>
      <c r="M16" s="62"/>
      <c r="N16" s="62"/>
      <c r="O16" s="62"/>
      <c r="P16" s="62"/>
      <c r="Q16" s="62">
        <v>0</v>
      </c>
      <c r="R16" s="62">
        <v>0</v>
      </c>
    </row>
    <row r="17" spans="1:18" ht="20.25" customHeight="1">
      <c r="A17" s="62" t="s">
        <v>46</v>
      </c>
      <c r="B17" s="61"/>
      <c r="C17" s="60"/>
      <c r="D17" s="62">
        <f t="shared" si="0"/>
        <v>0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20.25" customHeight="1">
      <c r="A18" s="62"/>
      <c r="B18" s="61"/>
      <c r="C18" s="60"/>
      <c r="D18" s="62">
        <f t="shared" si="0"/>
        <v>0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18" ht="20.25" customHeight="1">
      <c r="A19" s="62" t="s">
        <v>47</v>
      </c>
      <c r="B19" s="70">
        <f>SUM(B6:B16)</f>
        <v>2555.46</v>
      </c>
      <c r="C19" s="60" t="s">
        <v>11</v>
      </c>
      <c r="D19" s="62">
        <f t="shared" si="0"/>
        <v>2555.46</v>
      </c>
      <c r="E19" s="62">
        <f>E6+E10</f>
        <v>0</v>
      </c>
      <c r="F19" s="62">
        <f>F6+F10</f>
        <v>0</v>
      </c>
      <c r="G19" s="62">
        <f>SUM(H19:R19)</f>
        <v>2555.46</v>
      </c>
      <c r="H19" s="62">
        <f aca="true" t="shared" si="4" ref="H19:R19">H6+H10</f>
        <v>2493.46</v>
      </c>
      <c r="I19" s="62">
        <f t="shared" si="4"/>
        <v>32</v>
      </c>
      <c r="J19" s="62">
        <f t="shared" si="4"/>
        <v>0</v>
      </c>
      <c r="K19" s="62">
        <f t="shared" si="4"/>
        <v>0</v>
      </c>
      <c r="L19" s="62">
        <f t="shared" si="4"/>
        <v>0</v>
      </c>
      <c r="M19" s="62">
        <f t="shared" si="4"/>
        <v>0</v>
      </c>
      <c r="N19" s="62">
        <f t="shared" si="4"/>
        <v>0</v>
      </c>
      <c r="O19" s="62">
        <f t="shared" si="4"/>
        <v>0</v>
      </c>
      <c r="P19" s="62">
        <f t="shared" si="4"/>
        <v>0</v>
      </c>
      <c r="Q19" s="62">
        <f t="shared" si="4"/>
        <v>0</v>
      </c>
      <c r="R19" s="62">
        <f t="shared" si="4"/>
        <v>30</v>
      </c>
    </row>
    <row r="20" spans="1:18" ht="20.25" customHeight="1">
      <c r="A20" s="64" t="s">
        <v>48</v>
      </c>
      <c r="B20" s="70">
        <f>F23</f>
        <v>0</v>
      </c>
      <c r="C20" s="71"/>
      <c r="D20" s="62">
        <f t="shared" si="0"/>
        <v>0</v>
      </c>
      <c r="E20" s="62"/>
      <c r="F20" s="62"/>
      <c r="G20" s="62"/>
      <c r="H20" s="62"/>
      <c r="I20" s="62"/>
      <c r="J20" s="62"/>
      <c r="K20" s="76"/>
      <c r="L20" s="76"/>
      <c r="M20" s="76"/>
      <c r="N20" s="76"/>
      <c r="O20" s="76"/>
      <c r="P20" s="76"/>
      <c r="Q20" s="62"/>
      <c r="R20" s="62"/>
    </row>
    <row r="21" spans="1:18" ht="20.25" customHeight="1">
      <c r="A21" s="64" t="s">
        <v>49</v>
      </c>
      <c r="B21" s="61">
        <f>E23</f>
        <v>0</v>
      </c>
      <c r="C21" s="71"/>
      <c r="D21" s="62">
        <f t="shared" si="0"/>
        <v>0</v>
      </c>
      <c r="E21" s="62"/>
      <c r="F21" s="62"/>
      <c r="G21" s="62"/>
      <c r="H21" s="62"/>
      <c r="I21" s="62"/>
      <c r="J21" s="62"/>
      <c r="K21" s="76"/>
      <c r="L21" s="76"/>
      <c r="M21" s="76"/>
      <c r="N21" s="76"/>
      <c r="O21" s="76"/>
      <c r="P21" s="76"/>
      <c r="Q21" s="62"/>
      <c r="R21" s="62"/>
    </row>
    <row r="22" spans="1:18" ht="20.25" customHeight="1">
      <c r="A22" s="62"/>
      <c r="B22" s="72"/>
      <c r="C22" s="60"/>
      <c r="D22" s="62">
        <f t="shared" si="0"/>
        <v>0</v>
      </c>
      <c r="E22" s="62"/>
      <c r="F22" s="62"/>
      <c r="G22" s="62"/>
      <c r="H22" s="62"/>
      <c r="I22" s="62"/>
      <c r="J22" s="62"/>
      <c r="K22" s="76"/>
      <c r="L22" s="76"/>
      <c r="M22" s="76"/>
      <c r="N22" s="76"/>
      <c r="O22" s="76"/>
      <c r="P22" s="76"/>
      <c r="Q22" s="62"/>
      <c r="R22" s="62"/>
    </row>
    <row r="23" spans="1:18" ht="20.25" customHeight="1">
      <c r="A23" s="60" t="s">
        <v>50</v>
      </c>
      <c r="B23" s="62">
        <f>D23</f>
        <v>2555.46</v>
      </c>
      <c r="C23" s="60" t="s">
        <v>51</v>
      </c>
      <c r="D23" s="62">
        <f aca="true" t="shared" si="5" ref="D23:R23">D19</f>
        <v>2555.46</v>
      </c>
      <c r="E23" s="62">
        <f t="shared" si="5"/>
        <v>0</v>
      </c>
      <c r="F23" s="62">
        <f t="shared" si="5"/>
        <v>0</v>
      </c>
      <c r="G23" s="62">
        <f t="shared" si="5"/>
        <v>2555.46</v>
      </c>
      <c r="H23" s="62">
        <f t="shared" si="5"/>
        <v>2493.46</v>
      </c>
      <c r="I23" s="62">
        <f t="shared" si="5"/>
        <v>32</v>
      </c>
      <c r="J23" s="62">
        <f t="shared" si="5"/>
        <v>0</v>
      </c>
      <c r="K23" s="62">
        <f t="shared" si="5"/>
        <v>0</v>
      </c>
      <c r="L23" s="62">
        <f t="shared" si="5"/>
        <v>0</v>
      </c>
      <c r="M23" s="62">
        <f t="shared" si="5"/>
        <v>0</v>
      </c>
      <c r="N23" s="62">
        <f t="shared" si="5"/>
        <v>0</v>
      </c>
      <c r="O23" s="62">
        <f t="shared" si="5"/>
        <v>0</v>
      </c>
      <c r="P23" s="62">
        <f t="shared" si="5"/>
        <v>0</v>
      </c>
      <c r="Q23" s="62">
        <f t="shared" si="5"/>
        <v>0</v>
      </c>
      <c r="R23" s="62">
        <f t="shared" si="5"/>
        <v>30</v>
      </c>
    </row>
  </sheetData>
  <sheetProtection/>
  <mergeCells count="8">
    <mergeCell ref="A3:B3"/>
    <mergeCell ref="G4:R4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3" sqref="E3:E4"/>
    </sheetView>
  </sheetViews>
  <sheetFormatPr defaultColWidth="12" defaultRowHeight="19.5" customHeight="1"/>
  <cols>
    <col min="1" max="1" width="5.83203125" style="19" customWidth="1"/>
    <col min="2" max="2" width="5.16015625" style="19" customWidth="1"/>
    <col min="3" max="3" width="4.33203125" style="19" customWidth="1"/>
    <col min="4" max="4" width="10.66015625" style="19" customWidth="1"/>
    <col min="5" max="5" width="29.83203125" style="19" customWidth="1"/>
    <col min="6" max="6" width="18.83203125" style="19" customWidth="1"/>
    <col min="7" max="7" width="14.83203125" style="19" customWidth="1"/>
    <col min="8" max="8" width="11.16015625" style="19" customWidth="1"/>
    <col min="9" max="9" width="12.33203125" style="35" customWidth="1"/>
    <col min="10" max="16384" width="12" style="19" customWidth="1"/>
  </cols>
  <sheetData>
    <row r="1" spans="4:9" ht="19.5" customHeight="1">
      <c r="D1" s="86" t="s">
        <v>52</v>
      </c>
      <c r="E1" s="86"/>
      <c r="F1" s="86"/>
      <c r="G1" s="86"/>
      <c r="H1" s="86"/>
      <c r="I1" s="86"/>
    </row>
    <row r="2" spans="1:9" ht="19.5" customHeight="1">
      <c r="A2" s="87" t="s">
        <v>1</v>
      </c>
      <c r="B2" s="87"/>
      <c r="C2" s="87"/>
      <c r="D2" s="87"/>
      <c r="E2" s="87"/>
      <c r="F2" s="35"/>
      <c r="G2" s="35"/>
      <c r="H2" s="36"/>
      <c r="I2" s="35" t="s">
        <v>2</v>
      </c>
    </row>
    <row r="3" spans="1:9" ht="19.5" customHeight="1">
      <c r="A3" s="88" t="s">
        <v>53</v>
      </c>
      <c r="B3" s="88"/>
      <c r="C3" s="88"/>
      <c r="D3" s="88" t="s">
        <v>54</v>
      </c>
      <c r="E3" s="88" t="s">
        <v>55</v>
      </c>
      <c r="F3" s="88" t="s">
        <v>56</v>
      </c>
      <c r="G3" s="88"/>
      <c r="H3" s="88" t="s">
        <v>57</v>
      </c>
      <c r="I3" s="89" t="s">
        <v>8</v>
      </c>
    </row>
    <row r="4" spans="1:9" ht="24" customHeight="1">
      <c r="A4" s="38" t="s">
        <v>58</v>
      </c>
      <c r="B4" s="38" t="s">
        <v>59</v>
      </c>
      <c r="C4" s="38" t="s">
        <v>60</v>
      </c>
      <c r="D4" s="88"/>
      <c r="E4" s="88"/>
      <c r="F4" s="39" t="s">
        <v>61</v>
      </c>
      <c r="G4" s="39" t="s">
        <v>62</v>
      </c>
      <c r="H4" s="88"/>
      <c r="I4" s="89"/>
    </row>
    <row r="5" spans="1:9" ht="19.5" customHeight="1">
      <c r="A5" s="38" t="s">
        <v>63</v>
      </c>
      <c r="B5" s="38" t="s">
        <v>63</v>
      </c>
      <c r="C5" s="38" t="s">
        <v>63</v>
      </c>
      <c r="D5" s="37" t="s">
        <v>63</v>
      </c>
      <c r="E5" s="37" t="s">
        <v>63</v>
      </c>
      <c r="F5" s="39">
        <v>1</v>
      </c>
      <c r="G5" s="39">
        <v>3</v>
      </c>
      <c r="H5" s="37">
        <v>4</v>
      </c>
      <c r="I5" s="48">
        <v>5</v>
      </c>
    </row>
    <row r="6" spans="1:9" ht="19.5" customHeight="1">
      <c r="A6" s="38"/>
      <c r="B6" s="38"/>
      <c r="C6" s="38"/>
      <c r="D6" s="37">
        <v>407001</v>
      </c>
      <c r="E6" s="38" t="s">
        <v>64</v>
      </c>
      <c r="F6" s="38">
        <f>F7+F13+F16+F21</f>
        <v>2250.92</v>
      </c>
      <c r="G6" s="38">
        <f>G7+G13+G16+G21</f>
        <v>75.74</v>
      </c>
      <c r="H6" s="38">
        <f>H7+H13+H16+H21</f>
        <v>166.8</v>
      </c>
      <c r="I6" s="38">
        <f>F6+G6+H6</f>
        <v>2493.46</v>
      </c>
    </row>
    <row r="7" spans="1:9" ht="19.5" customHeight="1">
      <c r="A7" s="38">
        <v>208</v>
      </c>
      <c r="B7" s="40"/>
      <c r="C7" s="40"/>
      <c r="D7" s="41"/>
      <c r="E7" s="42" t="s">
        <v>65</v>
      </c>
      <c r="F7" s="38">
        <f>F8+F11</f>
        <v>16.32</v>
      </c>
      <c r="G7" s="38">
        <f>G8+G11</f>
        <v>0</v>
      </c>
      <c r="H7" s="38">
        <f>H8+H11</f>
        <v>0</v>
      </c>
      <c r="I7" s="38">
        <f aca="true" t="shared" si="0" ref="I7:I23">F7+G7+H7</f>
        <v>16.32</v>
      </c>
    </row>
    <row r="8" spans="1:9" ht="19.5" customHeight="1">
      <c r="A8" s="38"/>
      <c r="B8" s="40" t="s">
        <v>66</v>
      </c>
      <c r="C8" s="40"/>
      <c r="D8" s="41"/>
      <c r="E8" s="42" t="s">
        <v>67</v>
      </c>
      <c r="F8" s="38">
        <f>F9+F10</f>
        <v>6.449999999999999</v>
      </c>
      <c r="G8" s="38">
        <f>G9+G10</f>
        <v>0</v>
      </c>
      <c r="H8" s="38">
        <f>H9+H10</f>
        <v>0</v>
      </c>
      <c r="I8" s="38">
        <f t="shared" si="0"/>
        <v>6.449999999999999</v>
      </c>
    </row>
    <row r="9" spans="1:9" ht="19.5" customHeight="1">
      <c r="A9" s="38">
        <v>208</v>
      </c>
      <c r="B9" s="40" t="s">
        <v>66</v>
      </c>
      <c r="C9" s="40" t="s">
        <v>68</v>
      </c>
      <c r="D9" s="41"/>
      <c r="E9" s="43" t="s">
        <v>69</v>
      </c>
      <c r="F9" s="38">
        <v>2.15</v>
      </c>
      <c r="G9" s="38"/>
      <c r="H9" s="38"/>
      <c r="I9" s="38">
        <f t="shared" si="0"/>
        <v>2.15</v>
      </c>
    </row>
    <row r="10" spans="1:9" ht="19.5" customHeight="1">
      <c r="A10" s="38">
        <v>208</v>
      </c>
      <c r="B10" s="40" t="s">
        <v>66</v>
      </c>
      <c r="C10" s="40" t="s">
        <v>70</v>
      </c>
      <c r="D10" s="44"/>
      <c r="E10" s="43" t="s">
        <v>71</v>
      </c>
      <c r="F10" s="38">
        <v>4.3</v>
      </c>
      <c r="G10" s="38"/>
      <c r="H10" s="38"/>
      <c r="I10" s="38">
        <f t="shared" si="0"/>
        <v>4.3</v>
      </c>
    </row>
    <row r="11" spans="1:9" ht="19.5" customHeight="1">
      <c r="A11" s="38"/>
      <c r="B11" s="40" t="s">
        <v>70</v>
      </c>
      <c r="C11" s="40"/>
      <c r="D11" s="44"/>
      <c r="E11" s="43" t="s">
        <v>72</v>
      </c>
      <c r="F11" s="38">
        <f>F12</f>
        <v>9.87</v>
      </c>
      <c r="G11" s="38">
        <f>G12</f>
        <v>0</v>
      </c>
      <c r="H11" s="38">
        <f>H12</f>
        <v>0</v>
      </c>
      <c r="I11" s="38">
        <f t="shared" si="0"/>
        <v>9.87</v>
      </c>
    </row>
    <row r="12" spans="1:9" ht="19.5" customHeight="1">
      <c r="A12" s="38">
        <v>208</v>
      </c>
      <c r="B12" s="40" t="s">
        <v>70</v>
      </c>
      <c r="C12" s="40" t="s">
        <v>73</v>
      </c>
      <c r="D12" s="45"/>
      <c r="E12" s="43" t="s">
        <v>74</v>
      </c>
      <c r="F12" s="38">
        <v>9.87</v>
      </c>
      <c r="G12" s="38"/>
      <c r="H12" s="38"/>
      <c r="I12" s="38">
        <f t="shared" si="0"/>
        <v>9.87</v>
      </c>
    </row>
    <row r="13" spans="1:9" ht="19.5" customHeight="1">
      <c r="A13" s="38">
        <v>210</v>
      </c>
      <c r="B13" s="40"/>
      <c r="C13" s="40"/>
      <c r="D13" s="45"/>
      <c r="E13" s="43" t="s">
        <v>75</v>
      </c>
      <c r="F13" s="38">
        <f aca="true" t="shared" si="1" ref="F13:H14">F14</f>
        <v>66.5</v>
      </c>
      <c r="G13" s="38">
        <f t="shared" si="1"/>
        <v>0</v>
      </c>
      <c r="H13" s="38">
        <f t="shared" si="1"/>
        <v>0</v>
      </c>
      <c r="I13" s="38">
        <f t="shared" si="0"/>
        <v>66.5</v>
      </c>
    </row>
    <row r="14" spans="1:9" ht="19.5" customHeight="1">
      <c r="A14" s="38"/>
      <c r="B14" s="40" t="s">
        <v>70</v>
      </c>
      <c r="C14" s="40"/>
      <c r="D14" s="45"/>
      <c r="E14" s="43" t="s">
        <v>76</v>
      </c>
      <c r="F14" s="38">
        <f t="shared" si="1"/>
        <v>66.5</v>
      </c>
      <c r="G14" s="38">
        <f t="shared" si="1"/>
        <v>0</v>
      </c>
      <c r="H14" s="38">
        <f t="shared" si="1"/>
        <v>0</v>
      </c>
      <c r="I14" s="38">
        <f t="shared" si="0"/>
        <v>66.5</v>
      </c>
    </row>
    <row r="15" spans="1:9" ht="19.5" customHeight="1">
      <c r="A15" s="38">
        <v>210</v>
      </c>
      <c r="B15" s="40" t="s">
        <v>70</v>
      </c>
      <c r="C15" s="40" t="s">
        <v>73</v>
      </c>
      <c r="D15" s="44"/>
      <c r="E15" s="43" t="s">
        <v>77</v>
      </c>
      <c r="F15" s="38">
        <v>66.5</v>
      </c>
      <c r="G15" s="38"/>
      <c r="H15" s="38"/>
      <c r="I15" s="38">
        <f t="shared" si="0"/>
        <v>66.5</v>
      </c>
    </row>
    <row r="16" spans="1:9" ht="19.5" customHeight="1">
      <c r="A16" s="38">
        <v>212</v>
      </c>
      <c r="B16" s="38"/>
      <c r="C16" s="38"/>
      <c r="D16" s="46"/>
      <c r="E16" s="38" t="s">
        <v>78</v>
      </c>
      <c r="F16" s="38">
        <f>F17</f>
        <v>2023.86</v>
      </c>
      <c r="G16" s="38">
        <f>G17</f>
        <v>75.74</v>
      </c>
      <c r="H16" s="38">
        <f>H17</f>
        <v>166.8</v>
      </c>
      <c r="I16" s="38">
        <f t="shared" si="0"/>
        <v>2266.4</v>
      </c>
    </row>
    <row r="17" spans="1:9" ht="19.5" customHeight="1">
      <c r="A17" s="38"/>
      <c r="B17" s="40" t="s">
        <v>79</v>
      </c>
      <c r="C17" s="40"/>
      <c r="D17" s="46"/>
      <c r="E17" s="38" t="s">
        <v>80</v>
      </c>
      <c r="F17" s="38">
        <f>F18+F19+F20</f>
        <v>2023.86</v>
      </c>
      <c r="G17" s="38">
        <f>G18+G19+G20</f>
        <v>75.74</v>
      </c>
      <c r="H17" s="38">
        <f>H18+H19+H20</f>
        <v>166.8</v>
      </c>
      <c r="I17" s="38">
        <f t="shared" si="0"/>
        <v>2266.4</v>
      </c>
    </row>
    <row r="18" spans="1:9" ht="19.5" customHeight="1">
      <c r="A18" s="38">
        <v>212</v>
      </c>
      <c r="B18" s="40" t="s">
        <v>79</v>
      </c>
      <c r="C18" s="40" t="s">
        <v>79</v>
      </c>
      <c r="D18" s="44"/>
      <c r="E18" s="38" t="s">
        <v>81</v>
      </c>
      <c r="F18" s="38">
        <v>2023.86</v>
      </c>
      <c r="G18" s="38">
        <v>75.74</v>
      </c>
      <c r="H18" s="38"/>
      <c r="I18" s="38">
        <f t="shared" si="0"/>
        <v>2099.6</v>
      </c>
    </row>
    <row r="19" spans="1:9" ht="19.5" customHeight="1">
      <c r="A19" s="38">
        <v>212</v>
      </c>
      <c r="B19" s="40" t="s">
        <v>79</v>
      </c>
      <c r="C19" s="40" t="s">
        <v>73</v>
      </c>
      <c r="D19" s="44"/>
      <c r="E19" s="38" t="s">
        <v>82</v>
      </c>
      <c r="F19" s="38"/>
      <c r="G19" s="38"/>
      <c r="H19" s="38">
        <v>39.8</v>
      </c>
      <c r="I19" s="38">
        <f t="shared" si="0"/>
        <v>39.8</v>
      </c>
    </row>
    <row r="20" spans="1:9" ht="19.5" customHeight="1">
      <c r="A20" s="38">
        <v>212</v>
      </c>
      <c r="B20" s="40" t="s">
        <v>79</v>
      </c>
      <c r="C20" s="40" t="s">
        <v>68</v>
      </c>
      <c r="D20" s="44"/>
      <c r="E20" s="38" t="s">
        <v>83</v>
      </c>
      <c r="F20" s="38"/>
      <c r="G20" s="38"/>
      <c r="H20" s="38">
        <v>127</v>
      </c>
      <c r="I20" s="38">
        <f t="shared" si="0"/>
        <v>127</v>
      </c>
    </row>
    <row r="21" spans="1:9" ht="19.5" customHeight="1">
      <c r="A21" s="38">
        <v>221</v>
      </c>
      <c r="B21" s="40"/>
      <c r="C21" s="40"/>
      <c r="D21" s="44"/>
      <c r="E21" s="43" t="s">
        <v>84</v>
      </c>
      <c r="F21" s="38">
        <f aca="true" t="shared" si="2" ref="F21:H22">F22</f>
        <v>144.24</v>
      </c>
      <c r="G21" s="38">
        <f t="shared" si="2"/>
        <v>0</v>
      </c>
      <c r="H21" s="38">
        <f t="shared" si="2"/>
        <v>0</v>
      </c>
      <c r="I21" s="38">
        <f t="shared" si="0"/>
        <v>144.24</v>
      </c>
    </row>
    <row r="22" spans="1:9" ht="19.5" customHeight="1">
      <c r="A22" s="38"/>
      <c r="B22" s="40" t="s">
        <v>73</v>
      </c>
      <c r="C22" s="40"/>
      <c r="D22" s="44"/>
      <c r="E22" s="43" t="s">
        <v>85</v>
      </c>
      <c r="F22" s="38">
        <f t="shared" si="2"/>
        <v>144.24</v>
      </c>
      <c r="G22" s="38">
        <f t="shared" si="2"/>
        <v>0</v>
      </c>
      <c r="H22" s="38">
        <f t="shared" si="2"/>
        <v>0</v>
      </c>
      <c r="I22" s="38">
        <f t="shared" si="0"/>
        <v>144.24</v>
      </c>
    </row>
    <row r="23" spans="1:9" ht="19.5" customHeight="1">
      <c r="A23" s="38">
        <v>221</v>
      </c>
      <c r="B23" s="40" t="s">
        <v>73</v>
      </c>
      <c r="C23" s="40" t="s">
        <v>79</v>
      </c>
      <c r="D23" s="47"/>
      <c r="E23" s="43" t="s">
        <v>86</v>
      </c>
      <c r="F23" s="38">
        <v>144.24</v>
      </c>
      <c r="G23" s="38"/>
      <c r="H23" s="38"/>
      <c r="I23" s="38">
        <f t="shared" si="0"/>
        <v>144.24</v>
      </c>
    </row>
  </sheetData>
  <sheetProtection/>
  <mergeCells count="8">
    <mergeCell ref="D1:I1"/>
    <mergeCell ref="A2:E2"/>
    <mergeCell ref="A3:C3"/>
    <mergeCell ref="F3:G3"/>
    <mergeCell ref="D3:D4"/>
    <mergeCell ref="E3:E4"/>
    <mergeCell ref="H3:H4"/>
    <mergeCell ref="I3:I4"/>
  </mergeCells>
  <printOptions/>
  <pageMargins left="0.51" right="0.5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J12" sqref="J12"/>
    </sheetView>
  </sheetViews>
  <sheetFormatPr defaultColWidth="9.33203125" defaultRowHeight="11.25"/>
  <cols>
    <col min="1" max="1" width="7" style="17" customWidth="1"/>
    <col min="2" max="2" width="6.16015625" style="17" customWidth="1"/>
    <col min="3" max="3" width="21.5" style="17" customWidth="1"/>
    <col min="4" max="4" width="11.16015625" style="18" customWidth="1"/>
    <col min="5" max="5" width="11.5" style="18" customWidth="1"/>
    <col min="6" max="6" width="10.5" style="18" customWidth="1"/>
    <col min="7" max="7" width="7.33203125" style="18" customWidth="1"/>
    <col min="8" max="8" width="9.33203125" style="18" customWidth="1"/>
    <col min="9" max="9" width="8.5" style="18" customWidth="1"/>
    <col min="10" max="10" width="10.16015625" style="18" customWidth="1"/>
    <col min="11" max="11" width="8.16015625" style="18" customWidth="1"/>
    <col min="12" max="12" width="7.33203125" style="18" customWidth="1"/>
    <col min="13" max="13" width="7.16015625" style="18" customWidth="1"/>
    <col min="14" max="14" width="8.83203125" style="18" customWidth="1"/>
    <col min="15" max="15" width="10.83203125" style="18" customWidth="1"/>
    <col min="16" max="16" width="8.33203125" style="18" customWidth="1"/>
    <col min="17" max="17" width="7.66015625" style="18" customWidth="1"/>
    <col min="18" max="16384" width="9.33203125" style="19" customWidth="1"/>
  </cols>
  <sheetData>
    <row r="1" spans="1:17" ht="27">
      <c r="A1" s="92" t="s">
        <v>87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21.75" customHeight="1">
      <c r="A2" s="93" t="s">
        <v>88</v>
      </c>
      <c r="B2" s="93"/>
      <c r="C2" s="9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94" t="s">
        <v>2</v>
      </c>
      <c r="Q2" s="94"/>
    </row>
    <row r="3" spans="1:17" ht="21.75" customHeight="1">
      <c r="A3" s="95" t="s">
        <v>53</v>
      </c>
      <c r="B3" s="96"/>
      <c r="C3" s="90" t="s">
        <v>89</v>
      </c>
      <c r="D3" s="90" t="s">
        <v>90</v>
      </c>
      <c r="E3" s="90" t="s">
        <v>13</v>
      </c>
      <c r="F3" s="90" t="s">
        <v>14</v>
      </c>
      <c r="G3" s="90" t="s">
        <v>15</v>
      </c>
      <c r="H3" s="90" t="s">
        <v>16</v>
      </c>
      <c r="I3" s="90" t="s">
        <v>17</v>
      </c>
      <c r="J3" s="90" t="s">
        <v>91</v>
      </c>
      <c r="K3" s="90" t="s">
        <v>19</v>
      </c>
      <c r="L3" s="90" t="s">
        <v>20</v>
      </c>
      <c r="M3" s="90" t="s">
        <v>21</v>
      </c>
      <c r="N3" s="90" t="s">
        <v>22</v>
      </c>
      <c r="O3" s="90" t="s">
        <v>9</v>
      </c>
      <c r="P3" s="90" t="s">
        <v>92</v>
      </c>
      <c r="Q3" s="90" t="s">
        <v>23</v>
      </c>
    </row>
    <row r="4" spans="1:17" ht="21.75" customHeight="1">
      <c r="A4" s="21" t="s">
        <v>58</v>
      </c>
      <c r="B4" s="21" t="s">
        <v>59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21.75" customHeight="1">
      <c r="A5" s="21" t="s">
        <v>63</v>
      </c>
      <c r="B5" s="21" t="s">
        <v>63</v>
      </c>
      <c r="C5" s="21" t="s">
        <v>63</v>
      </c>
      <c r="D5" s="21">
        <v>1</v>
      </c>
      <c r="E5" s="22">
        <v>2</v>
      </c>
      <c r="F5" s="21">
        <v>3</v>
      </c>
      <c r="G5" s="21">
        <v>4</v>
      </c>
      <c r="H5" s="21">
        <v>5</v>
      </c>
      <c r="I5" s="21">
        <v>6</v>
      </c>
      <c r="J5" s="21">
        <v>7</v>
      </c>
      <c r="K5" s="21">
        <v>8</v>
      </c>
      <c r="L5" s="21">
        <v>9</v>
      </c>
      <c r="M5" s="21">
        <v>10</v>
      </c>
      <c r="N5" s="21">
        <v>11</v>
      </c>
      <c r="O5" s="21">
        <v>12</v>
      </c>
      <c r="P5" s="21">
        <v>13</v>
      </c>
      <c r="Q5" s="21">
        <v>14</v>
      </c>
    </row>
    <row r="6" spans="1:17" ht="21.75" customHeight="1">
      <c r="A6" s="21"/>
      <c r="B6" s="21"/>
      <c r="C6" s="23" t="s">
        <v>8</v>
      </c>
      <c r="D6" s="24">
        <f>E6+F6+G6+H6+I6+J6+K6+L6+M6+N6+O6+P6+Q6</f>
        <v>2326.66</v>
      </c>
      <c r="E6" s="24">
        <f>E7+E14+E17</f>
        <v>2326.66</v>
      </c>
      <c r="F6" s="24">
        <f aca="true" t="shared" si="0" ref="F6:Q6">F7+F14+F17</f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4">
        <f t="shared" si="0"/>
        <v>0</v>
      </c>
    </row>
    <row r="7" spans="1:17" ht="21.75" customHeight="1">
      <c r="A7" s="21">
        <v>301</v>
      </c>
      <c r="B7" s="21"/>
      <c r="C7" s="23" t="s">
        <v>93</v>
      </c>
      <c r="D7" s="24">
        <f aca="true" t="shared" si="1" ref="D7:D21">E7+F7+G7+H7+I7+J7+K7+L7+M7+N7+O7+P7+Q7</f>
        <v>2096.81</v>
      </c>
      <c r="E7" s="25">
        <f>E8+E9+E10+E11+E12+E13</f>
        <v>2096.81</v>
      </c>
      <c r="F7" s="25">
        <f aca="true" t="shared" si="2" ref="F7:Q7">F8+F9+F10+F11+F12+F13</f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si="2"/>
        <v>0</v>
      </c>
      <c r="M7" s="25">
        <f t="shared" si="2"/>
        <v>0</v>
      </c>
      <c r="N7" s="25">
        <f t="shared" si="2"/>
        <v>0</v>
      </c>
      <c r="O7" s="25">
        <f t="shared" si="2"/>
        <v>0</v>
      </c>
      <c r="P7" s="25">
        <f t="shared" si="2"/>
        <v>0</v>
      </c>
      <c r="Q7" s="25">
        <f t="shared" si="2"/>
        <v>0</v>
      </c>
    </row>
    <row r="8" spans="1:17" ht="21.75" customHeight="1">
      <c r="A8" s="21">
        <v>301</v>
      </c>
      <c r="B8" s="21" t="s">
        <v>79</v>
      </c>
      <c r="C8" s="23" t="s">
        <v>94</v>
      </c>
      <c r="D8" s="24">
        <f t="shared" si="1"/>
        <v>1100.06</v>
      </c>
      <c r="E8" s="24">
        <v>1100.06</v>
      </c>
      <c r="F8" s="26"/>
      <c r="G8" s="26"/>
      <c r="H8" s="26"/>
      <c r="I8" s="24"/>
      <c r="J8" s="24"/>
      <c r="K8" s="24"/>
      <c r="L8" s="24"/>
      <c r="M8" s="24"/>
      <c r="N8" s="24"/>
      <c r="O8" s="24"/>
      <c r="P8" s="24"/>
      <c r="Q8" s="24"/>
    </row>
    <row r="9" spans="1:17" ht="21.75" customHeight="1">
      <c r="A9" s="21">
        <v>301</v>
      </c>
      <c r="B9" s="27">
        <v>2</v>
      </c>
      <c r="C9" s="23" t="s">
        <v>95</v>
      </c>
      <c r="D9" s="24">
        <f t="shared" si="1"/>
        <v>833.39</v>
      </c>
      <c r="E9" s="28">
        <v>833.39</v>
      </c>
      <c r="F9" s="26"/>
      <c r="G9" s="26"/>
      <c r="H9" s="26"/>
      <c r="I9" s="24"/>
      <c r="J9" s="24"/>
      <c r="K9" s="24"/>
      <c r="L9" s="24"/>
      <c r="M9" s="24"/>
      <c r="N9" s="24"/>
      <c r="O9" s="24"/>
      <c r="P9" s="24"/>
      <c r="Q9" s="24"/>
    </row>
    <row r="10" spans="1:17" ht="21.75" customHeight="1">
      <c r="A10" s="21">
        <v>301</v>
      </c>
      <c r="B10" s="27">
        <v>3</v>
      </c>
      <c r="C10" s="23" t="s">
        <v>96</v>
      </c>
      <c r="D10" s="24">
        <f t="shared" si="1"/>
        <v>90.42</v>
      </c>
      <c r="E10" s="25">
        <v>90.42</v>
      </c>
      <c r="F10" s="26"/>
      <c r="G10" s="26"/>
      <c r="H10" s="26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21.75" customHeight="1">
      <c r="A11" s="21">
        <v>301</v>
      </c>
      <c r="B11" s="27">
        <v>4</v>
      </c>
      <c r="C11" s="23" t="s">
        <v>97</v>
      </c>
      <c r="D11" s="24">
        <f t="shared" si="1"/>
        <v>72.94</v>
      </c>
      <c r="E11" s="25">
        <v>72.94</v>
      </c>
      <c r="F11" s="26"/>
      <c r="G11" s="26"/>
      <c r="H11" s="26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21.75" customHeight="1">
      <c r="A12" s="21">
        <v>301</v>
      </c>
      <c r="B12" s="27">
        <v>5</v>
      </c>
      <c r="C12" s="23" t="s">
        <v>98</v>
      </c>
      <c r="D12" s="24">
        <f t="shared" si="1"/>
        <v>0</v>
      </c>
      <c r="E12" s="25"/>
      <c r="F12" s="29"/>
      <c r="G12" s="29"/>
      <c r="H12" s="26"/>
      <c r="I12" s="25"/>
      <c r="J12" s="24"/>
      <c r="K12" s="25"/>
      <c r="L12" s="24"/>
      <c r="M12" s="24"/>
      <c r="N12" s="24"/>
      <c r="O12" s="24"/>
      <c r="P12" s="24"/>
      <c r="Q12" s="25"/>
    </row>
    <row r="13" spans="1:17" ht="21.75" customHeight="1">
      <c r="A13" s="21">
        <v>301</v>
      </c>
      <c r="B13" s="27">
        <v>99</v>
      </c>
      <c r="C13" s="23" t="s">
        <v>99</v>
      </c>
      <c r="D13" s="24">
        <f t="shared" si="1"/>
        <v>0</v>
      </c>
      <c r="E13" s="30"/>
      <c r="F13" s="24"/>
      <c r="G13" s="26"/>
      <c r="H13" s="31"/>
      <c r="I13" s="24"/>
      <c r="J13" s="31"/>
      <c r="K13" s="24"/>
      <c r="L13" s="26"/>
      <c r="M13" s="24"/>
      <c r="N13" s="24"/>
      <c r="O13" s="24"/>
      <c r="P13" s="30"/>
      <c r="Q13" s="24"/>
    </row>
    <row r="14" spans="1:17" ht="21.75" customHeight="1">
      <c r="A14" s="21">
        <v>302</v>
      </c>
      <c r="B14" s="27"/>
      <c r="C14" s="23" t="s">
        <v>100</v>
      </c>
      <c r="D14" s="24">
        <f t="shared" si="1"/>
        <v>75.74</v>
      </c>
      <c r="E14" s="24">
        <f aca="true" t="shared" si="3" ref="E14:Q14">E15+E16</f>
        <v>75.74</v>
      </c>
      <c r="F14" s="24">
        <f t="shared" si="3"/>
        <v>0</v>
      </c>
      <c r="G14" s="24">
        <f t="shared" si="3"/>
        <v>0</v>
      </c>
      <c r="H14" s="24">
        <f t="shared" si="3"/>
        <v>0</v>
      </c>
      <c r="I14" s="24">
        <f t="shared" si="3"/>
        <v>0</v>
      </c>
      <c r="J14" s="24">
        <f t="shared" si="3"/>
        <v>0</v>
      </c>
      <c r="K14" s="24">
        <f t="shared" si="3"/>
        <v>0</v>
      </c>
      <c r="L14" s="24">
        <f t="shared" si="3"/>
        <v>0</v>
      </c>
      <c r="M14" s="24">
        <f t="shared" si="3"/>
        <v>0</v>
      </c>
      <c r="N14" s="24">
        <f t="shared" si="3"/>
        <v>0</v>
      </c>
      <c r="O14" s="24">
        <f t="shared" si="3"/>
        <v>0</v>
      </c>
      <c r="P14" s="24">
        <f t="shared" si="3"/>
        <v>0</v>
      </c>
      <c r="Q14" s="24">
        <f t="shared" si="3"/>
        <v>0</v>
      </c>
    </row>
    <row r="15" spans="1:17" ht="21.75" customHeight="1">
      <c r="A15" s="21">
        <v>302</v>
      </c>
      <c r="B15" s="27">
        <v>1</v>
      </c>
      <c r="C15" s="23" t="s">
        <v>101</v>
      </c>
      <c r="D15" s="24">
        <f t="shared" si="1"/>
        <v>50</v>
      </c>
      <c r="E15" s="32">
        <v>50</v>
      </c>
      <c r="F15" s="24"/>
      <c r="G15" s="26"/>
      <c r="H15" s="31"/>
      <c r="I15" s="24"/>
      <c r="J15" s="31"/>
      <c r="K15" s="24"/>
      <c r="L15" s="26"/>
      <c r="M15" s="24"/>
      <c r="N15" s="24"/>
      <c r="O15" s="24"/>
      <c r="P15" s="30"/>
      <c r="Q15" s="24"/>
    </row>
    <row r="16" spans="1:17" ht="21.75" customHeight="1">
      <c r="A16" s="21">
        <v>302</v>
      </c>
      <c r="B16" s="27">
        <v>28</v>
      </c>
      <c r="C16" s="23" t="s">
        <v>102</v>
      </c>
      <c r="D16" s="24">
        <f t="shared" si="1"/>
        <v>25.74</v>
      </c>
      <c r="E16" s="25">
        <v>25.74</v>
      </c>
      <c r="F16" s="33"/>
      <c r="G16" s="33"/>
      <c r="H16" s="26"/>
      <c r="I16" s="34"/>
      <c r="J16" s="24"/>
      <c r="K16" s="34"/>
      <c r="L16" s="24"/>
      <c r="M16" s="24"/>
      <c r="N16" s="24"/>
      <c r="O16" s="24"/>
      <c r="P16" s="24"/>
      <c r="Q16" s="34"/>
    </row>
    <row r="17" spans="1:17" ht="21.75" customHeight="1">
      <c r="A17" s="21">
        <v>303</v>
      </c>
      <c r="B17" s="27"/>
      <c r="C17" s="23" t="s">
        <v>103</v>
      </c>
      <c r="D17" s="24">
        <f t="shared" si="1"/>
        <v>154.11</v>
      </c>
      <c r="E17" s="24">
        <f aca="true" t="shared" si="4" ref="E17:Q17">E18+E19+E20+E21</f>
        <v>154.11</v>
      </c>
      <c r="F17" s="24">
        <f t="shared" si="4"/>
        <v>0</v>
      </c>
      <c r="G17" s="24">
        <f t="shared" si="4"/>
        <v>0</v>
      </c>
      <c r="H17" s="24">
        <f t="shared" si="4"/>
        <v>0</v>
      </c>
      <c r="I17" s="24">
        <f t="shared" si="4"/>
        <v>0</v>
      </c>
      <c r="J17" s="24">
        <f t="shared" si="4"/>
        <v>0</v>
      </c>
      <c r="K17" s="24">
        <f t="shared" si="4"/>
        <v>0</v>
      </c>
      <c r="L17" s="24">
        <f t="shared" si="4"/>
        <v>0</v>
      </c>
      <c r="M17" s="24">
        <f t="shared" si="4"/>
        <v>0</v>
      </c>
      <c r="N17" s="24">
        <f t="shared" si="4"/>
        <v>0</v>
      </c>
      <c r="O17" s="24">
        <f t="shared" si="4"/>
        <v>0</v>
      </c>
      <c r="P17" s="24">
        <f t="shared" si="4"/>
        <v>0</v>
      </c>
      <c r="Q17" s="24">
        <f t="shared" si="4"/>
        <v>0</v>
      </c>
    </row>
    <row r="18" spans="1:17" ht="21.75" customHeight="1">
      <c r="A18" s="21">
        <v>303</v>
      </c>
      <c r="B18" s="27">
        <v>1</v>
      </c>
      <c r="C18" s="23" t="s">
        <v>104</v>
      </c>
      <c r="D18" s="24">
        <f t="shared" si="1"/>
        <v>0</v>
      </c>
      <c r="E18" s="25"/>
      <c r="F18" s="26"/>
      <c r="G18" s="26"/>
      <c r="H18" s="26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1.75" customHeight="1">
      <c r="A19" s="21">
        <v>303</v>
      </c>
      <c r="B19" s="27">
        <v>2</v>
      </c>
      <c r="C19" s="23" t="s">
        <v>105</v>
      </c>
      <c r="D19" s="24">
        <f t="shared" si="1"/>
        <v>9.87</v>
      </c>
      <c r="E19" s="25">
        <v>9.87</v>
      </c>
      <c r="F19" s="26"/>
      <c r="G19" s="26"/>
      <c r="H19" s="26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21.75" customHeight="1">
      <c r="A20" s="21">
        <v>303</v>
      </c>
      <c r="B20" s="27">
        <v>11</v>
      </c>
      <c r="C20" s="23" t="s">
        <v>106</v>
      </c>
      <c r="D20" s="24">
        <f t="shared" si="1"/>
        <v>144.24</v>
      </c>
      <c r="E20" s="25">
        <v>144.24</v>
      </c>
      <c r="F20" s="29"/>
      <c r="G20" s="29"/>
      <c r="H20" s="26"/>
      <c r="I20" s="25"/>
      <c r="J20" s="24"/>
      <c r="K20" s="25"/>
      <c r="L20" s="24"/>
      <c r="M20" s="24"/>
      <c r="N20" s="24"/>
      <c r="O20" s="24"/>
      <c r="P20" s="24"/>
      <c r="Q20" s="25"/>
    </row>
    <row r="21" spans="1:17" ht="26.25" customHeight="1">
      <c r="A21" s="21">
        <v>303</v>
      </c>
      <c r="B21" s="27">
        <v>99</v>
      </c>
      <c r="C21" s="23" t="s">
        <v>107</v>
      </c>
      <c r="D21" s="24">
        <f t="shared" si="1"/>
        <v>0</v>
      </c>
      <c r="E21" s="30"/>
      <c r="F21" s="24">
        <v>0</v>
      </c>
      <c r="G21" s="26"/>
      <c r="H21" s="31"/>
      <c r="I21" s="24"/>
      <c r="J21" s="31"/>
      <c r="K21" s="24"/>
      <c r="L21" s="26"/>
      <c r="M21" s="24"/>
      <c r="N21" s="24"/>
      <c r="O21" s="24"/>
      <c r="P21" s="30"/>
      <c r="Q21" s="24"/>
    </row>
  </sheetData>
  <sheetProtection/>
  <mergeCells count="19">
    <mergeCell ref="A1:Q1"/>
    <mergeCell ref="A2:C2"/>
    <mergeCell ref="P2:Q2"/>
    <mergeCell ref="A3:B3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I3:I4"/>
    <mergeCell ref="J3:J4"/>
    <mergeCell ref="K3:K4"/>
    <mergeCell ref="L3:L4"/>
    <mergeCell ref="M3:M4"/>
    <mergeCell ref="N3:N4"/>
  </mergeCells>
  <printOptions/>
  <pageMargins left="0.71" right="0.71" top="0.75" bottom="0.75" header="0.31" footer="0.31"/>
  <pageSetup fitToHeight="1" fitToWidth="1" horizontalDpi="600" verticalDpi="6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PageLayoutView="0" workbookViewId="0" topLeftCell="A1">
      <selection activeCell="D11" sqref="D11"/>
    </sheetView>
  </sheetViews>
  <sheetFormatPr defaultColWidth="9.16015625" defaultRowHeight="11.25"/>
  <cols>
    <col min="1" max="1" width="40.5" style="2" customWidth="1"/>
    <col min="2" max="2" width="26.5" style="3" customWidth="1"/>
    <col min="3" max="3" width="22.83203125" style="3" customWidth="1"/>
    <col min="4" max="4" width="23.83203125" style="3" customWidth="1"/>
    <col min="5" max="5" width="21.16015625" style="3" customWidth="1"/>
    <col min="6" max="254" width="9.16015625" style="4" customWidth="1"/>
    <col min="255" max="16384" width="9.16015625" style="5" customWidth="1"/>
  </cols>
  <sheetData>
    <row r="1" spans="1:5" ht="37.5" customHeight="1">
      <c r="A1" s="1"/>
      <c r="B1" s="5"/>
      <c r="C1" s="5"/>
      <c r="D1" s="5"/>
      <c r="E1" s="6"/>
    </row>
    <row r="2" spans="1:5" ht="46.5" customHeight="1">
      <c r="A2" s="97" t="s">
        <v>108</v>
      </c>
      <c r="B2" s="97"/>
      <c r="C2" s="97"/>
      <c r="D2" s="97"/>
      <c r="E2" s="97"/>
    </row>
    <row r="3" spans="1:5" s="1" customFormat="1" ht="24" customHeight="1">
      <c r="A3" s="7"/>
      <c r="B3" s="8"/>
      <c r="C3" s="8"/>
      <c r="D3" s="8"/>
      <c r="E3" s="9" t="s">
        <v>2</v>
      </c>
    </row>
    <row r="4" spans="1:5" s="1" customFormat="1" ht="36" customHeight="1">
      <c r="A4" s="10" t="s">
        <v>109</v>
      </c>
      <c r="B4" s="10" t="s">
        <v>110</v>
      </c>
      <c r="C4" s="10" t="s">
        <v>111</v>
      </c>
      <c r="D4" s="10" t="s">
        <v>112</v>
      </c>
      <c r="E4" s="10" t="s">
        <v>113</v>
      </c>
    </row>
    <row r="5" spans="1:5" s="1" customFormat="1" ht="36" customHeight="1">
      <c r="A5" s="10" t="s">
        <v>114</v>
      </c>
      <c r="B5" s="11">
        <v>11.8</v>
      </c>
      <c r="C5" s="11">
        <v>13.8</v>
      </c>
      <c r="D5" s="12">
        <f>(B5-C5)/C5*100</f>
        <v>-14.492753623188406</v>
      </c>
      <c r="E5" s="11"/>
    </row>
    <row r="6" spans="1:5" s="1" customFormat="1" ht="36" customHeight="1">
      <c r="A6" s="10" t="s">
        <v>115</v>
      </c>
      <c r="B6" s="11">
        <v>0</v>
      </c>
      <c r="C6" s="11">
        <v>0</v>
      </c>
      <c r="D6" s="12"/>
      <c r="E6" s="11"/>
    </row>
    <row r="7" spans="1:5" s="1" customFormat="1" ht="36" customHeight="1">
      <c r="A7" s="10" t="s">
        <v>116</v>
      </c>
      <c r="B7" s="13">
        <v>1.5</v>
      </c>
      <c r="C7" s="13">
        <v>3.5</v>
      </c>
      <c r="D7" s="12">
        <f>(B7-C7)/C7*100</f>
        <v>-57.14285714285714</v>
      </c>
      <c r="E7" s="14"/>
    </row>
    <row r="8" spans="1:5" ht="36" customHeight="1">
      <c r="A8" s="10" t="s">
        <v>117</v>
      </c>
      <c r="B8" s="13">
        <v>10.3</v>
      </c>
      <c r="C8" s="13">
        <v>10.3</v>
      </c>
      <c r="D8" s="12">
        <f>(B8-C8)/C8*100</f>
        <v>0</v>
      </c>
      <c r="E8" s="15"/>
    </row>
    <row r="9" spans="1:5" ht="36" customHeight="1">
      <c r="A9" s="10" t="s">
        <v>118</v>
      </c>
      <c r="B9" s="13">
        <v>0</v>
      </c>
      <c r="C9" s="13">
        <v>0</v>
      </c>
      <c r="D9" s="12"/>
      <c r="E9" s="16"/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娄煜婕</dc:creator>
  <cp:keywords/>
  <dc:description/>
  <cp:lastModifiedBy>微软用户</cp:lastModifiedBy>
  <cp:lastPrinted>2016-08-11T03:13:25Z</cp:lastPrinted>
  <dcterms:created xsi:type="dcterms:W3CDTF">2015-01-13T11:46:32Z</dcterms:created>
  <dcterms:modified xsi:type="dcterms:W3CDTF">2016-08-25T02:06:28Z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